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Rust 2023\"/>
    </mc:Choice>
  </mc:AlternateContent>
  <xr:revisionPtr revIDLastSave="0" documentId="13_ncr:1_{C0191BFB-91E1-4C04-A147-775FB09CEDF5}" xr6:coauthVersionLast="47" xr6:coauthVersionMax="47" xr10:uidLastSave="{00000000-0000-0000-0000-000000000000}"/>
  <bookViews>
    <workbookView xWindow="20370" yWindow="-120" windowWidth="20730" windowHeight="11160" xr2:uid="{1A070647-4438-4A7D-946D-40AA8B5B6751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P10" i="2"/>
  <c r="L10" i="2"/>
  <c r="K10" i="2"/>
  <c r="G10" i="2"/>
  <c r="H10" i="2"/>
  <c r="J10" i="2"/>
  <c r="I12" i="2"/>
  <c r="D10" i="2"/>
  <c r="M10" i="2"/>
  <c r="I11" i="2" l="1"/>
  <c r="M12" i="2"/>
  <c r="S12" i="2" l="1"/>
  <c r="P12" i="2"/>
</calcChain>
</file>

<file path=xl/sharedStrings.xml><?xml version="1.0" encoding="utf-8"?>
<sst xmlns="http://schemas.openxmlformats.org/spreadsheetml/2006/main" count="129" uniqueCount="82">
  <si>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</si>
  <si>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</si>
  <si>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</si>
  <si>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</si>
  <si>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</si>
  <si>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</si>
  <si>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</si>
  <si>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</si>
  <si>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</si>
  <si>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</si>
  <si>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</si>
  <si>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</si>
  <si>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</si>
  <si>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</si>
  <si>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</si>
  <si>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</si>
  <si>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</si>
  <si>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</si>
  <si>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</si>
  <si>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</si>
  <si>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</si>
  <si>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</si>
  <si>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</si>
  <si>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</si>
  <si>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</si>
  <si>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</si>
  <si>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</si>
  <si>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</si>
  <si>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</si>
  <si>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</si>
  <si>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</si>
  <si>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</si>
  <si>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WD</t>
  </si>
  <si>
    <t>03-ARM'S LENGTH</t>
  </si>
  <si>
    <t>401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</si>
  <si>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</si>
  <si>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</si>
  <si>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</si>
  <si>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</si>
  <si>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</si>
  <si>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</si>
  <si>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</si>
  <si>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00014</t>
  </si>
  <si>
    <t>GENERAL RESIDENTIAL</t>
  </si>
  <si>
    <t>004-021-000-040-00</t>
  </si>
  <si>
    <t>15350 VOYER LAKE RD</t>
  </si>
  <si>
    <t>569/698</t>
  </si>
  <si>
    <t>004-021-000-100-00</t>
  </si>
  <si>
    <t>15110 E MAPLE LANE</t>
  </si>
  <si>
    <t>573/809</t>
  </si>
  <si>
    <t>004-035-000-090-01</t>
  </si>
  <si>
    <t>18940 PLEASANT VALLEY RD</t>
  </si>
  <si>
    <t>574/687</t>
  </si>
  <si>
    <t>004-111-000-110-00</t>
  </si>
  <si>
    <t>575/052</t>
  </si>
  <si>
    <t>402</t>
  </si>
  <si>
    <t>004-113-000-020-00</t>
  </si>
  <si>
    <t>16730 SHEPARD RD</t>
  </si>
  <si>
    <t>566/022</t>
  </si>
  <si>
    <t>574/800</t>
  </si>
  <si>
    <t>004-114-000-040-00</t>
  </si>
  <si>
    <t>16700 CO RD 451</t>
  </si>
  <si>
    <t>570/560</t>
  </si>
  <si>
    <t>004-131-000-050-00</t>
  </si>
  <si>
    <t>575/188</t>
  </si>
  <si>
    <t>Rust Residential 30 acres and More $1700 per acre</t>
  </si>
  <si>
    <t>Assessor used the following perimeters: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</si>
  <si>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</si>
  <si>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</si>
  <si>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</si>
  <si>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</si>
  <si>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</si>
  <si>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</si>
  <si>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</si>
  <si>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</si>
  <si>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GEN RESIDENTIAL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</si>
  <si>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</si>
  <si>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</si>
  <si>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</si>
  <si>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</si>
  <si>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100</t>
    </r>
  </si>
  <si>
    <t xml:space="preserve">Assessor used sales from adjacent township of Hillman do to lack of sales in Rust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</si>
</sst>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3" borderId="2" xfId="0" applyFont="1" applyFill="1" applyBorder="1"/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2CCF-E21F-470C-9D9A-5C406685F06D}">
  <dimension ref="A1:BL23"/>
  <sheetViews>
    <sheetView tabSelected="1" workbookViewId="0">
      <selection activeCell="A13" sqref="A13:XFD13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2" customWidth="1"/>
    <col min="4" max="4" width="17.7109375" style="12" customWidth="1"/>
    <col min="5" max="5" width="8.7109375" customWidth="1"/>
    <col min="6" max="6" width="18.28515625" customWidth="1"/>
    <col min="7" max="8" width="17.7109375" style="12" customWidth="1"/>
    <col min="9" max="9" width="18.7109375" style="17" customWidth="1"/>
    <col min="10" max="10" width="17.7109375" style="12" customWidth="1"/>
    <col min="11" max="11" width="18.7109375" style="12" customWidth="1"/>
    <col min="12" max="12" width="20.7109375" style="12" customWidth="1"/>
    <col min="13" max="13" width="17.7109375" style="27" customWidth="1"/>
    <col min="14" max="14" width="10.7109375" style="31" customWidth="1"/>
    <col min="15" max="15" width="14.7109375" style="36" customWidth="1"/>
    <col min="16" max="16" width="16.7109375" style="36" customWidth="1"/>
    <col min="17" max="17" width="15.7109375" style="12" customWidth="1"/>
    <col min="18" max="18" width="17.7109375" style="12" customWidth="1"/>
    <col min="19" max="19" width="17.7109375" style="41" customWidth="1"/>
    <col min="20" max="20" width="17.7109375" style="36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1" t="s">
        <v>2</v>
      </c>
      <c r="D1" s="11" t="s">
        <v>3</v>
      </c>
      <c r="E1" s="1" t="s">
        <v>4</v>
      </c>
      <c r="F1" s="1" t="s">
        <v>5</v>
      </c>
      <c r="G1" s="11" t="s">
        <v>6</v>
      </c>
      <c r="H1" s="11" t="s">
        <v>7</v>
      </c>
      <c r="I1" s="16" t="s">
        <v>8</v>
      </c>
      <c r="J1" s="11" t="s">
        <v>9</v>
      </c>
      <c r="K1" s="11" t="s">
        <v>10</v>
      </c>
      <c r="L1" s="11" t="s">
        <v>11</v>
      </c>
      <c r="M1" s="26" t="s">
        <v>12</v>
      </c>
      <c r="N1" s="30" t="s">
        <v>13</v>
      </c>
      <c r="O1" s="35" t="s">
        <v>14</v>
      </c>
      <c r="P1" s="35" t="s">
        <v>15</v>
      </c>
      <c r="Q1" s="11" t="s">
        <v>16</v>
      </c>
      <c r="R1" s="11" t="s">
        <v>17</v>
      </c>
      <c r="S1" s="40" t="s">
        <v>18</v>
      </c>
      <c r="T1" s="35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60</v>
      </c>
      <c r="B2" t="s">
        <v>61</v>
      </c>
      <c r="C2" s="22">
        <v>44223</v>
      </c>
      <c r="D2" s="12">
        <v>155000</v>
      </c>
      <c r="E2" t="s">
        <v>32</v>
      </c>
      <c r="F2" t="s">
        <v>33</v>
      </c>
      <c r="G2" s="12">
        <v>155000</v>
      </c>
      <c r="H2" s="12">
        <v>54900</v>
      </c>
      <c r="I2" s="17">
        <v>35.41935483870968</v>
      </c>
      <c r="J2" s="12">
        <v>119714</v>
      </c>
      <c r="K2" s="12">
        <v>100442</v>
      </c>
      <c r="L2" s="12">
        <v>65156</v>
      </c>
      <c r="M2" s="27">
        <v>0</v>
      </c>
      <c r="N2" s="31">
        <v>0</v>
      </c>
      <c r="O2" s="36">
        <v>45.155999999999999</v>
      </c>
      <c r="P2" s="36">
        <v>45.155999999999999</v>
      </c>
      <c r="Q2" s="12" t="e">
        <v>#DIV/0!</v>
      </c>
      <c r="R2" s="12">
        <v>2224.3334219151388</v>
      </c>
      <c r="S2" s="41">
        <v>5.1063669006316321E-2</v>
      </c>
      <c r="T2" s="36">
        <v>0</v>
      </c>
      <c r="U2" s="47" t="s">
        <v>42</v>
      </c>
      <c r="V2" t="s">
        <v>62</v>
      </c>
      <c r="X2" t="s">
        <v>43</v>
      </c>
      <c r="Y2">
        <v>0</v>
      </c>
      <c r="Z2">
        <v>0</v>
      </c>
      <c r="AA2" s="48">
        <v>43696</v>
      </c>
      <c r="AC2" s="49" t="s">
        <v>34</v>
      </c>
    </row>
    <row r="3" spans="1:64" x14ac:dyDescent="0.25">
      <c r="A3" t="s">
        <v>63</v>
      </c>
      <c r="C3" s="22">
        <v>44461</v>
      </c>
      <c r="D3" s="12">
        <v>75000</v>
      </c>
      <c r="E3" t="s">
        <v>32</v>
      </c>
      <c r="F3" t="s">
        <v>33</v>
      </c>
      <c r="G3" s="12">
        <v>75000</v>
      </c>
      <c r="H3" s="12">
        <v>30000</v>
      </c>
      <c r="I3" s="17">
        <v>40</v>
      </c>
      <c r="J3" s="12">
        <v>60000</v>
      </c>
      <c r="K3" s="12">
        <v>75000</v>
      </c>
      <c r="L3" s="12">
        <v>60000</v>
      </c>
      <c r="M3" s="27">
        <v>0</v>
      </c>
      <c r="N3" s="31">
        <v>0</v>
      </c>
      <c r="O3" s="36">
        <v>40</v>
      </c>
      <c r="P3" s="36">
        <v>40</v>
      </c>
      <c r="Q3" s="12" t="e">
        <v>#DIV/0!</v>
      </c>
      <c r="R3" s="12">
        <v>1875</v>
      </c>
      <c r="S3" s="41">
        <v>4.3044077134986224E-2</v>
      </c>
      <c r="T3" s="36">
        <v>0</v>
      </c>
      <c r="U3" s="47" t="s">
        <v>42</v>
      </c>
      <c r="V3" t="s">
        <v>64</v>
      </c>
      <c r="X3" t="s">
        <v>43</v>
      </c>
      <c r="Y3">
        <v>0</v>
      </c>
      <c r="Z3">
        <v>0</v>
      </c>
      <c r="AA3" s="48">
        <v>43696</v>
      </c>
      <c r="AC3" s="49" t="s">
        <v>55</v>
      </c>
    </row>
    <row r="4" spans="1:64" x14ac:dyDescent="0.25">
      <c r="A4" t="s">
        <v>44</v>
      </c>
      <c r="B4" t="s">
        <v>45</v>
      </c>
      <c r="C4" s="22">
        <v>44174</v>
      </c>
      <c r="D4" s="12">
        <v>120000</v>
      </c>
      <c r="E4" t="s">
        <v>32</v>
      </c>
      <c r="F4" t="s">
        <v>33</v>
      </c>
      <c r="G4" s="12">
        <v>120000</v>
      </c>
      <c r="H4" s="12">
        <v>48800</v>
      </c>
      <c r="I4" s="17">
        <v>40.666666666666664</v>
      </c>
      <c r="J4" s="12">
        <v>97429</v>
      </c>
      <c r="K4" s="12">
        <v>71371</v>
      </c>
      <c r="L4" s="12">
        <v>48800</v>
      </c>
      <c r="M4" s="27">
        <v>0</v>
      </c>
      <c r="N4" s="31">
        <v>0</v>
      </c>
      <c r="O4" s="36">
        <v>40</v>
      </c>
      <c r="P4" s="36">
        <v>40</v>
      </c>
      <c r="Q4" s="12" t="e">
        <v>#DIV/0!</v>
      </c>
      <c r="R4" s="12">
        <v>1784.2750000000001</v>
      </c>
      <c r="S4" s="41">
        <v>4.0961317722681363E-2</v>
      </c>
      <c r="T4" s="36">
        <v>0</v>
      </c>
      <c r="U4" s="47" t="s">
        <v>42</v>
      </c>
      <c r="V4" t="s">
        <v>46</v>
      </c>
      <c r="X4" t="s">
        <v>43</v>
      </c>
      <c r="Y4">
        <v>0</v>
      </c>
      <c r="Z4">
        <v>0</v>
      </c>
      <c r="AA4" s="48">
        <v>43696</v>
      </c>
      <c r="AC4" s="49" t="s">
        <v>34</v>
      </c>
    </row>
    <row r="5" spans="1:64" x14ac:dyDescent="0.25">
      <c r="A5" t="s">
        <v>47</v>
      </c>
      <c r="B5" t="s">
        <v>48</v>
      </c>
      <c r="C5" s="22">
        <v>44377</v>
      </c>
      <c r="D5" s="12">
        <v>155000</v>
      </c>
      <c r="E5" t="s">
        <v>32</v>
      </c>
      <c r="F5" t="s">
        <v>33</v>
      </c>
      <c r="G5" s="12">
        <v>155000</v>
      </c>
      <c r="H5" s="12">
        <v>58500</v>
      </c>
      <c r="I5" s="17">
        <v>37.741935483870968</v>
      </c>
      <c r="J5" s="12">
        <v>116557</v>
      </c>
      <c r="K5" s="12">
        <v>132443</v>
      </c>
      <c r="L5" s="12">
        <v>94000</v>
      </c>
      <c r="M5" s="27">
        <v>0</v>
      </c>
      <c r="N5" s="31">
        <v>0</v>
      </c>
      <c r="O5" s="36">
        <v>80</v>
      </c>
      <c r="P5" s="36">
        <v>80</v>
      </c>
      <c r="Q5" s="12" t="e">
        <v>#DIV/0!</v>
      </c>
      <c r="R5" s="12">
        <v>1655.5374999999999</v>
      </c>
      <c r="S5" s="41">
        <v>3.8005911386593205E-2</v>
      </c>
      <c r="T5" s="36">
        <v>0</v>
      </c>
      <c r="U5" s="47" t="s">
        <v>42</v>
      </c>
      <c r="V5" t="s">
        <v>49</v>
      </c>
      <c r="X5" t="s">
        <v>43</v>
      </c>
      <c r="Y5">
        <v>0</v>
      </c>
      <c r="Z5">
        <v>0</v>
      </c>
      <c r="AA5" s="48">
        <v>43696</v>
      </c>
      <c r="AC5" s="49" t="s">
        <v>34</v>
      </c>
    </row>
    <row r="6" spans="1:64" x14ac:dyDescent="0.25">
      <c r="A6" t="s">
        <v>50</v>
      </c>
      <c r="B6" t="s">
        <v>51</v>
      </c>
      <c r="C6" s="22">
        <v>44427</v>
      </c>
      <c r="D6" s="12">
        <v>156000</v>
      </c>
      <c r="E6" t="s">
        <v>32</v>
      </c>
      <c r="F6" t="s">
        <v>33</v>
      </c>
      <c r="G6" s="12">
        <v>156000</v>
      </c>
      <c r="H6" s="12">
        <v>71600</v>
      </c>
      <c r="I6" s="17">
        <v>45.897435897435898</v>
      </c>
      <c r="J6" s="12">
        <v>142200</v>
      </c>
      <c r="K6" s="12">
        <v>73800</v>
      </c>
      <c r="L6" s="12">
        <v>60000</v>
      </c>
      <c r="M6" s="27">
        <v>0</v>
      </c>
      <c r="N6" s="31">
        <v>0</v>
      </c>
      <c r="O6" s="36">
        <v>40</v>
      </c>
      <c r="P6" s="36">
        <v>40</v>
      </c>
      <c r="Q6" s="12" t="e">
        <v>#DIV/0!</v>
      </c>
      <c r="R6" s="12">
        <v>1845</v>
      </c>
      <c r="S6" s="41">
        <v>4.2355371900826444E-2</v>
      </c>
      <c r="T6" s="36">
        <v>0</v>
      </c>
      <c r="U6" s="47" t="s">
        <v>42</v>
      </c>
      <c r="V6" t="s">
        <v>52</v>
      </c>
      <c r="X6" t="s">
        <v>43</v>
      </c>
      <c r="Y6">
        <v>0</v>
      </c>
      <c r="Z6">
        <v>0</v>
      </c>
      <c r="AA6" s="48">
        <v>43696</v>
      </c>
      <c r="AC6" s="49" t="s">
        <v>34</v>
      </c>
    </row>
    <row r="7" spans="1:64" x14ac:dyDescent="0.25">
      <c r="A7" t="s">
        <v>53</v>
      </c>
      <c r="C7" s="22">
        <v>44448</v>
      </c>
      <c r="D7" s="12">
        <v>145000</v>
      </c>
      <c r="E7" t="s">
        <v>32</v>
      </c>
      <c r="F7" t="s">
        <v>33</v>
      </c>
      <c r="G7" s="12">
        <v>145000</v>
      </c>
      <c r="H7" s="12">
        <v>47000</v>
      </c>
      <c r="I7" s="17">
        <v>32.41379310344827</v>
      </c>
      <c r="J7" s="12">
        <v>94000</v>
      </c>
      <c r="K7" s="12">
        <v>145000</v>
      </c>
      <c r="L7" s="12">
        <v>94000</v>
      </c>
      <c r="M7" s="27">
        <v>0</v>
      </c>
      <c r="N7" s="31">
        <v>0</v>
      </c>
      <c r="O7" s="36">
        <v>80</v>
      </c>
      <c r="P7" s="36">
        <v>80</v>
      </c>
      <c r="Q7" s="12" t="e">
        <v>#DIV/0!</v>
      </c>
      <c r="R7" s="12">
        <v>1812.5</v>
      </c>
      <c r="S7" s="41">
        <v>4.160927456382002E-2</v>
      </c>
      <c r="T7" s="36">
        <v>0</v>
      </c>
      <c r="U7" s="47" t="s">
        <v>42</v>
      </c>
      <c r="V7" t="s">
        <v>54</v>
      </c>
      <c r="X7" t="s">
        <v>43</v>
      </c>
      <c r="Y7">
        <v>0</v>
      </c>
      <c r="Z7">
        <v>0</v>
      </c>
      <c r="AA7" s="48">
        <v>43696</v>
      </c>
      <c r="AC7" s="49" t="s">
        <v>55</v>
      </c>
    </row>
    <row r="8" spans="1:64" x14ac:dyDescent="0.25">
      <c r="A8" t="s">
        <v>56</v>
      </c>
      <c r="B8" t="s">
        <v>57</v>
      </c>
      <c r="C8" s="22">
        <v>43997</v>
      </c>
      <c r="D8" s="12">
        <v>48500</v>
      </c>
      <c r="E8" t="s">
        <v>32</v>
      </c>
      <c r="F8" t="s">
        <v>33</v>
      </c>
      <c r="G8" s="12">
        <v>48500</v>
      </c>
      <c r="H8" s="12">
        <v>26000</v>
      </c>
      <c r="I8" s="17">
        <v>53.608247422680414</v>
      </c>
      <c r="J8" s="12">
        <v>52000</v>
      </c>
      <c r="K8" s="12">
        <v>48500</v>
      </c>
      <c r="L8" s="12">
        <v>52000</v>
      </c>
      <c r="M8" s="27">
        <v>0</v>
      </c>
      <c r="N8" s="31">
        <v>0</v>
      </c>
      <c r="O8" s="36">
        <v>40</v>
      </c>
      <c r="P8" s="36">
        <v>40</v>
      </c>
      <c r="Q8" s="12" t="e">
        <v>#DIV/0!</v>
      </c>
      <c r="R8" s="12">
        <v>1212.5</v>
      </c>
      <c r="S8" s="41">
        <v>2.7835169880624427E-2</v>
      </c>
      <c r="T8" s="36">
        <v>0</v>
      </c>
      <c r="U8" s="47" t="s">
        <v>42</v>
      </c>
      <c r="V8" t="s">
        <v>58</v>
      </c>
      <c r="X8" t="s">
        <v>43</v>
      </c>
      <c r="Y8">
        <v>0</v>
      </c>
      <c r="Z8">
        <v>0</v>
      </c>
      <c r="AA8" s="48">
        <v>43696</v>
      </c>
      <c r="AC8" s="49" t="s">
        <v>55</v>
      </c>
    </row>
    <row r="9" spans="1:64" ht="15.75" thickBot="1" x14ac:dyDescent="0.3">
      <c r="A9" t="s">
        <v>56</v>
      </c>
      <c r="B9" t="s">
        <v>57</v>
      </c>
      <c r="C9" s="22">
        <v>44427</v>
      </c>
      <c r="D9" s="12">
        <v>55000</v>
      </c>
      <c r="E9" t="s">
        <v>32</v>
      </c>
      <c r="F9" t="s">
        <v>33</v>
      </c>
      <c r="G9" s="12">
        <v>55000</v>
      </c>
      <c r="H9" s="12">
        <v>30000</v>
      </c>
      <c r="I9" s="17">
        <v>54.54545454545454</v>
      </c>
      <c r="J9" s="12">
        <v>60000</v>
      </c>
      <c r="K9" s="12">
        <v>55000</v>
      </c>
      <c r="L9" s="12">
        <v>60000</v>
      </c>
      <c r="M9" s="27">
        <v>0</v>
      </c>
      <c r="N9" s="31">
        <v>0</v>
      </c>
      <c r="O9" s="36">
        <v>40</v>
      </c>
      <c r="P9" s="36">
        <v>40</v>
      </c>
      <c r="Q9" s="12" t="e">
        <v>#DIV/0!</v>
      </c>
      <c r="R9" s="12">
        <v>1375</v>
      </c>
      <c r="S9" s="41">
        <v>3.1565656565656568E-2</v>
      </c>
      <c r="T9" s="36">
        <v>0</v>
      </c>
      <c r="U9" s="47" t="s">
        <v>42</v>
      </c>
      <c r="V9" t="s">
        <v>59</v>
      </c>
      <c r="X9" t="s">
        <v>43</v>
      </c>
      <c r="Y9">
        <v>0</v>
      </c>
      <c r="Z9">
        <v>0</v>
      </c>
      <c r="AA9" s="48">
        <v>43696</v>
      </c>
      <c r="AC9" s="49" t="s">
        <v>55</v>
      </c>
    </row>
    <row r="10" spans="1:64" ht="15.75" thickTop="1" x14ac:dyDescent="0.25">
      <c r="A10" s="5"/>
      <c r="B10" s="5"/>
      <c r="C10" s="23" t="s">
        <v>35</v>
      </c>
      <c r="D10" s="13" t="e">
        <f>+SUM(#REF!)</f>
        <v>#REF!</v>
      </c>
      <c r="E10" s="5"/>
      <c r="F10" s="5"/>
      <c r="G10" s="13">
        <f>+SUM(G2:G9)</f>
        <v>909500</v>
      </c>
      <c r="H10" s="13">
        <f>+SUM(H2:H9)</f>
        <v>366800</v>
      </c>
      <c r="I10" s="18"/>
      <c r="J10" s="13">
        <f>+SUM(J2:J9)</f>
        <v>741900</v>
      </c>
      <c r="K10" s="13">
        <f>+SUM(K2:K9)</f>
        <v>701556</v>
      </c>
      <c r="L10" s="13">
        <f>+SUM(L2:L9)</f>
        <v>533956</v>
      </c>
      <c r="M10" s="28" t="e">
        <f>+SUM(#REF!)</f>
        <v>#REF!</v>
      </c>
      <c r="N10" s="32"/>
      <c r="O10" s="37">
        <f>+SUM(O2:O9)</f>
        <v>405.15600000000001</v>
      </c>
      <c r="P10" s="37">
        <f>+SUM(P2:P9)</f>
        <v>405.15600000000001</v>
      </c>
      <c r="Q10" s="13"/>
      <c r="R10" s="13"/>
      <c r="S10" s="42"/>
      <c r="T10" s="37"/>
      <c r="U10" s="6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64" x14ac:dyDescent="0.25">
      <c r="A11" s="7"/>
      <c r="B11" s="7"/>
      <c r="C11" s="24"/>
      <c r="D11" s="14"/>
      <c r="E11" s="7"/>
      <c r="F11" s="7"/>
      <c r="G11" s="14"/>
      <c r="H11" s="14" t="s">
        <v>36</v>
      </c>
      <c r="I11" s="19">
        <f>H10/G10*100</f>
        <v>40.329851566794943</v>
      </c>
      <c r="J11" s="14"/>
      <c r="K11" s="14"/>
      <c r="L11" s="14" t="s">
        <v>37</v>
      </c>
      <c r="M11" s="29"/>
      <c r="N11" s="33"/>
      <c r="O11" s="38" t="s">
        <v>37</v>
      </c>
      <c r="P11" s="38"/>
      <c r="Q11" s="14"/>
      <c r="R11" s="14" t="s">
        <v>37</v>
      </c>
      <c r="S11" s="43"/>
      <c r="T11" s="38"/>
      <c r="U11" s="8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64" x14ac:dyDescent="0.25">
      <c r="A12" s="46" t="s">
        <v>65</v>
      </c>
      <c r="B12" s="9"/>
      <c r="C12" s="25"/>
      <c r="D12" s="15"/>
      <c r="E12" s="9"/>
      <c r="F12" s="9"/>
      <c r="G12" s="15"/>
      <c r="H12" s="15" t="s">
        <v>38</v>
      </c>
      <c r="I12" s="20" t="e">
        <f>STDEV(#REF!)</f>
        <v>#REF!</v>
      </c>
      <c r="J12" s="15"/>
      <c r="K12" s="15"/>
      <c r="L12" s="15" t="s">
        <v>39</v>
      </c>
      <c r="M12" s="45" t="e">
        <f>K10/M10</f>
        <v>#REF!</v>
      </c>
      <c r="N12" s="34"/>
      <c r="O12" s="39" t="s">
        <v>40</v>
      </c>
      <c r="P12" s="39">
        <f>K10/O10</f>
        <v>1731.5700619020822</v>
      </c>
      <c r="Q12" s="15"/>
      <c r="R12" s="15" t="s">
        <v>41</v>
      </c>
      <c r="S12" s="44">
        <f>K10/O10/43560</f>
        <v>3.9751378831544587E-2</v>
      </c>
      <c r="T12" s="39"/>
      <c r="U12" s="10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64" x14ac:dyDescent="0.25">
      <c r="A13" t="s">
        <v>81</v>
      </c>
    </row>
    <row r="15" spans="1:64" x14ac:dyDescent="0.25">
      <c r="A15" t="s">
        <v>66</v>
      </c>
    </row>
    <row r="16" spans="1:64" x14ac:dyDescent="0.25">
      <c r="A16" s="50" t="s">
        <v>2</v>
      </c>
      <c r="B16" s="51" t="s">
        <v>67</v>
      </c>
      <c r="C16" s="52" t="s">
        <v>68</v>
      </c>
    </row>
    <row r="17" spans="1:3" ht="21" x14ac:dyDescent="0.25">
      <c r="A17" s="50" t="s">
        <v>5</v>
      </c>
      <c r="B17" s="51" t="s">
        <v>69</v>
      </c>
      <c r="C17" s="52" t="s">
        <v>68</v>
      </c>
    </row>
    <row r="18" spans="1:3" x14ac:dyDescent="0.25">
      <c r="A18" s="50" t="s">
        <v>70</v>
      </c>
      <c r="B18" s="51" t="s">
        <v>71</v>
      </c>
      <c r="C18" s="52" t="s">
        <v>68</v>
      </c>
    </row>
    <row r="19" spans="1:3" x14ac:dyDescent="0.25">
      <c r="A19" s="50" t="s">
        <v>72</v>
      </c>
      <c r="B19" s="51" t="s">
        <v>73</v>
      </c>
      <c r="C19" s="52" t="s">
        <v>68</v>
      </c>
    </row>
    <row r="20" spans="1:3" x14ac:dyDescent="0.25">
      <c r="A20" s="50" t="s">
        <v>74</v>
      </c>
      <c r="B20" s="51" t="s">
        <v>75</v>
      </c>
      <c r="C20" s="52" t="s">
        <v>68</v>
      </c>
    </row>
    <row r="21" spans="1:3" x14ac:dyDescent="0.25">
      <c r="A21" s="50" t="s">
        <v>76</v>
      </c>
      <c r="B21" s="51" t="s">
        <v>77</v>
      </c>
      <c r="C21" s="52" t="s">
        <v>68</v>
      </c>
    </row>
    <row r="22" spans="1:3" x14ac:dyDescent="0.25">
      <c r="A22" s="50" t="s">
        <v>78</v>
      </c>
      <c r="B22" s="51" t="s">
        <v>79</v>
      </c>
      <c r="C22" s="52" t="s">
        <v>68</v>
      </c>
    </row>
    <row r="23" spans="1:3" x14ac:dyDescent="0.25">
      <c r="A23" s="50" t="s">
        <v>14</v>
      </c>
      <c r="B23" s="51" t="s">
        <v>80</v>
      </c>
      <c r="C23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ADEB-9023-44E0-BED2-4886EE0DBF0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cp:lastPrinted>2023-02-23T14:22:43Z</cp:lastPrinted>
  <dcterms:created xsi:type="dcterms:W3CDTF">2023-01-24T20:10:24Z</dcterms:created>
  <dcterms:modified xsi:type="dcterms:W3CDTF">2023-02-23T14:22:54Z</dcterms:modified>
</cp:coreProperties>
</file>